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escritorio sept 2019\seg PROYECTOS DE INVERSION\EJECUCION PRESUPUESTAL 2019\"/>
    </mc:Choice>
  </mc:AlternateContent>
  <bookViews>
    <workbookView xWindow="0" yWindow="1200" windowWidth="20490" windowHeight="7350" activeTab="2"/>
  </bookViews>
  <sheets>
    <sheet name="EJECUCION PRESUPUESTAL 2019" sheetId="2" r:id="rId1"/>
    <sheet name="EJECUCION FUNCIONAMIENTO 2019" sheetId="1" r:id="rId2"/>
    <sheet name="EJECUCION INVERSION 2019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I3" i="2"/>
  <c r="I2" i="2"/>
  <c r="H3" i="2"/>
  <c r="G3" i="2"/>
  <c r="F3" i="2"/>
  <c r="D3" i="2"/>
  <c r="D2" i="2"/>
  <c r="B3" i="2"/>
  <c r="J3" i="3"/>
  <c r="J2" i="3"/>
  <c r="I3" i="3"/>
  <c r="I2" i="3"/>
  <c r="G4" i="3"/>
  <c r="G2" i="3"/>
  <c r="F3" i="3"/>
  <c r="F2" i="3"/>
  <c r="E4" i="3"/>
  <c r="H4" i="3"/>
  <c r="J4" i="3" s="1"/>
  <c r="D4" i="3"/>
  <c r="J3" i="1"/>
  <c r="J4" i="1"/>
  <c r="J5" i="1"/>
  <c r="J2" i="1"/>
  <c r="I3" i="1"/>
  <c r="I4" i="1"/>
  <c r="I5" i="1" s="1"/>
  <c r="I2" i="1"/>
  <c r="F5" i="1"/>
  <c r="F2" i="2" s="1"/>
  <c r="E5" i="1"/>
  <c r="G3" i="1"/>
  <c r="G4" i="1"/>
  <c r="G2" i="1"/>
  <c r="F3" i="1"/>
  <c r="F4" i="1"/>
  <c r="F2" i="1"/>
  <c r="H5" i="1"/>
  <c r="H2" i="2" s="1"/>
  <c r="J2" i="2" s="1"/>
  <c r="G5" i="1" l="1"/>
  <c r="G2" i="2" s="1"/>
  <c r="H4" i="2"/>
  <c r="I4" i="2"/>
  <c r="F4" i="2"/>
  <c r="D4" i="2"/>
  <c r="I4" i="3"/>
  <c r="F4" i="3"/>
  <c r="E2" i="2" l="1"/>
  <c r="E3" i="2"/>
  <c r="J4" i="2"/>
  <c r="E4" i="2" l="1"/>
  <c r="D5" i="1" l="1"/>
  <c r="B2" i="2" s="1"/>
  <c r="B4" i="2" l="1"/>
  <c r="C2" i="2"/>
  <c r="C3" i="2" l="1"/>
  <c r="C4" i="2" s="1"/>
  <c r="G4" i="2"/>
</calcChain>
</file>

<file path=xl/sharedStrings.xml><?xml version="1.0" encoding="utf-8"?>
<sst xmlns="http://schemas.openxmlformats.org/spreadsheetml/2006/main" count="45" uniqueCount="28">
  <si>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</si>
  <si>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</si>
  <si>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</si>
  <si>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</si>
  <si>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</si>
  <si>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</si>
  <si>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</si>
  <si>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</si>
  <si>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</si>
  <si>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</si>
  <si>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</si>
  <si>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</si>
  <si>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</si>
  <si>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</si>
  <si>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</si>
  <si>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Apropiación INICIAL</t>
  </si>
  <si>
    <t>Aropiacion Final</t>
  </si>
  <si>
    <t>Diferencia</t>
  </si>
  <si>
    <t>%</t>
  </si>
  <si>
    <t>No ejecutado</t>
  </si>
  <si>
    <t>Total Ejecutado</t>
  </si>
  <si>
    <t>Presupuesto Inicial</t>
  </si>
  <si>
    <t>Presupuesto Final</t>
  </si>
  <si>
    <t>Adicion o Reduccion</t>
  </si>
  <si>
    <t>Ejecutado
IV TRIMESTRE</t>
  </si>
  <si>
    <t>No Ejecutado</t>
  </si>
  <si>
    <t>EJECUTADO</t>
  </si>
  <si>
    <t>%
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</si>
</sst>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40A]\ * #,##0.00_-;\-[$$-240A]\ * #,##0.00_-;_-[$$-240A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17" sqref="J17"/>
    </sheetView>
  </sheetViews>
  <sheetFormatPr baseColWidth="10" defaultRowHeight="15" x14ac:dyDescent="0.25"/>
  <cols>
    <col min="1" max="1" width="17.42578125" customWidth="1"/>
    <col min="2" max="2" width="17.5703125" customWidth="1"/>
    <col min="3" max="3" width="12.140625" customWidth="1"/>
    <col min="4" max="4" width="17.5703125" customWidth="1"/>
    <col min="5" max="5" width="12" customWidth="1"/>
    <col min="6" max="6" width="17.5703125" customWidth="1"/>
    <col min="7" max="7" width="12.140625" customWidth="1"/>
    <col min="8" max="9" width="17.5703125" customWidth="1"/>
    <col min="10" max="10" width="11.42578125" customWidth="1"/>
  </cols>
  <sheetData>
    <row r="1" spans="1:10" ht="27.75" customHeight="1" thickBot="1" x14ac:dyDescent="0.3">
      <c r="A1" s="10" t="s">
        <v>10</v>
      </c>
      <c r="B1" s="12" t="s">
        <v>21</v>
      </c>
      <c r="C1" s="19" t="s">
        <v>14</v>
      </c>
      <c r="D1" s="19" t="s">
        <v>22</v>
      </c>
      <c r="E1" s="12" t="s">
        <v>14</v>
      </c>
      <c r="F1" s="19" t="s">
        <v>23</v>
      </c>
      <c r="G1" s="19" t="s">
        <v>18</v>
      </c>
      <c r="H1" s="12" t="s">
        <v>20</v>
      </c>
      <c r="I1" s="12" t="s">
        <v>19</v>
      </c>
      <c r="J1" s="12" t="s">
        <v>3</v>
      </c>
    </row>
    <row r="2" spans="1:10" ht="15.75" thickBot="1" x14ac:dyDescent="0.3">
      <c r="A2" s="14" t="s">
        <v>11</v>
      </c>
      <c r="B2" s="6">
        <f>+'EJECUCION FUNCIONAMIENTO 2019'!D5</f>
        <v>6479900000</v>
      </c>
      <c r="C2" s="16">
        <f>+B2/$B$4</f>
        <v>0.85425949851029614</v>
      </c>
      <c r="D2" s="6">
        <f>+'EJECUCION FUNCIONAMIENTO 2019'!E5</f>
        <v>7238599799</v>
      </c>
      <c r="E2" s="16">
        <f>+D2/$D$4</f>
        <v>0.7183179295819867</v>
      </c>
      <c r="F2" s="6">
        <f>+'EJECUCION FUNCIONAMIENTO 2019'!F5</f>
        <v>758699799</v>
      </c>
      <c r="G2" s="16">
        <f>+'EJECUCION FUNCIONAMIENTO 2019'!G5</f>
        <v>0.17739064741641336</v>
      </c>
      <c r="H2" s="6">
        <f>+'EJECUCION FUNCIONAMIENTO 2019'!H5</f>
        <v>6796787401.7800007</v>
      </c>
      <c r="I2" s="6">
        <f>+'EJECUCION FUNCIONAMIENTO 2019'!I5</f>
        <v>441812397.21999979</v>
      </c>
      <c r="J2" s="8">
        <f>+H2/D2</f>
        <v>0.93896438406761551</v>
      </c>
    </row>
    <row r="3" spans="1:10" ht="15.75" thickBot="1" x14ac:dyDescent="0.3">
      <c r="A3" s="14" t="s">
        <v>12</v>
      </c>
      <c r="B3" s="6">
        <f>+'EJECUCION INVERSION 2019'!D4</f>
        <v>1105500000</v>
      </c>
      <c r="C3" s="16">
        <f>+B3/$B$4</f>
        <v>0.14574050148970391</v>
      </c>
      <c r="D3" s="6">
        <f>+'EJECUCION INVERSION 2019'!E4</f>
        <v>2838553368</v>
      </c>
      <c r="E3" s="16">
        <f>+D3/$D$4</f>
        <v>0.28168207041801335</v>
      </c>
      <c r="F3" s="6">
        <f>+'EJECUCION INVERSION 2019'!F4</f>
        <v>1733053368</v>
      </c>
      <c r="G3" s="16">
        <f>+'EJECUCION INVERSION 2019'!G4</f>
        <v>1.5676647381275441</v>
      </c>
      <c r="H3" s="6">
        <f>+'EJECUCION INVERSION 2019'!H4</f>
        <v>2838553368</v>
      </c>
      <c r="I3" s="6">
        <f>+'EJECUCION INVERSION 2019'!I4</f>
        <v>0</v>
      </c>
      <c r="J3" s="8">
        <f t="shared" ref="J3:J4" si="0">+H3/D3</f>
        <v>1</v>
      </c>
    </row>
    <row r="4" spans="1:10" ht="24" customHeight="1" thickBot="1" x14ac:dyDescent="0.3">
      <c r="A4" s="15" t="s">
        <v>13</v>
      </c>
      <c r="B4" s="7">
        <f>SUM(B2:B3)</f>
        <v>7585400000</v>
      </c>
      <c r="C4" s="8">
        <f>SUM(C2:C3)</f>
        <v>1</v>
      </c>
      <c r="D4" s="7">
        <f t="shared" ref="D4:I4" si="1">SUM(D2:D3)</f>
        <v>10077153167</v>
      </c>
      <c r="E4" s="8">
        <f>SUM(E2:E3)</f>
        <v>1</v>
      </c>
      <c r="F4" s="7">
        <f t="shared" si="1"/>
        <v>2491753167</v>
      </c>
      <c r="G4" s="8">
        <f>+(D4-B4)/B4</f>
        <v>0.32849331175679597</v>
      </c>
      <c r="H4" s="7">
        <f t="shared" si="1"/>
        <v>9635340769.7800007</v>
      </c>
      <c r="I4" s="7">
        <f t="shared" si="1"/>
        <v>441812397.21999979</v>
      </c>
      <c r="J4" s="17">
        <f t="shared" si="0"/>
        <v>0.95615702273268832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F13" sqref="F13"/>
    </sheetView>
  </sheetViews>
  <sheetFormatPr baseColWidth="10" defaultRowHeight="15" x14ac:dyDescent="0.25"/>
  <cols>
    <col min="3" max="3" width="9.5703125" customWidth="1"/>
    <col min="4" max="6" width="18" customWidth="1"/>
    <col min="7" max="7" width="9.7109375" customWidth="1"/>
    <col min="8" max="8" width="17.140625" customWidth="1"/>
    <col min="9" max="9" width="17" customWidth="1"/>
  </cols>
  <sheetData>
    <row r="1" spans="1:10" ht="23.25" thickBot="1" x14ac:dyDescent="0.3">
      <c r="A1" s="1" t="s">
        <v>0</v>
      </c>
      <c r="B1" s="2" t="s">
        <v>1</v>
      </c>
      <c r="C1" s="2" t="s">
        <v>2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26</v>
      </c>
      <c r="I1" s="3" t="s">
        <v>19</v>
      </c>
      <c r="J1" s="3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4277000000</v>
      </c>
      <c r="E2" s="6">
        <v>5035699799</v>
      </c>
      <c r="F2" s="6">
        <f>+E2-D2</f>
        <v>758699799</v>
      </c>
      <c r="G2" s="16">
        <f>+(E2-D2)/D2</f>
        <v>0.17739064741641336</v>
      </c>
      <c r="H2" s="6">
        <v>4926818415.7600002</v>
      </c>
      <c r="I2" s="6">
        <f>+E2-H2</f>
        <v>108881383.23999977</v>
      </c>
      <c r="J2" s="8">
        <f>+H2/E2</f>
        <v>0.9783781028286036</v>
      </c>
    </row>
    <row r="3" spans="1:10" ht="15.75" thickBot="1" x14ac:dyDescent="0.3">
      <c r="A3" s="4" t="s">
        <v>4</v>
      </c>
      <c r="B3" s="5" t="s">
        <v>6</v>
      </c>
      <c r="C3" s="5">
        <v>11</v>
      </c>
      <c r="D3" s="6">
        <v>9900000</v>
      </c>
      <c r="E3" s="6">
        <v>9900000</v>
      </c>
      <c r="F3" s="6">
        <f t="shared" ref="F3:F4" si="0">+E3-D3</f>
        <v>0</v>
      </c>
      <c r="G3" s="16">
        <f t="shared" ref="G3:G4" si="1">+(E3-D3)/D3</f>
        <v>0</v>
      </c>
      <c r="H3" s="6">
        <v>9900000</v>
      </c>
      <c r="I3" s="6">
        <f t="shared" ref="I3:I4" si="2">+E3-H3</f>
        <v>0</v>
      </c>
      <c r="J3" s="8">
        <f t="shared" ref="J3:J5" si="3">+H3/E3</f>
        <v>1</v>
      </c>
    </row>
    <row r="4" spans="1:10" ht="15.75" thickBot="1" x14ac:dyDescent="0.3">
      <c r="A4" s="4" t="s">
        <v>7</v>
      </c>
      <c r="B4" s="5" t="s">
        <v>5</v>
      </c>
      <c r="C4" s="5">
        <v>20</v>
      </c>
      <c r="D4" s="6">
        <v>2193000000</v>
      </c>
      <c r="E4" s="6">
        <v>2193000000</v>
      </c>
      <c r="F4" s="6">
        <f t="shared" si="0"/>
        <v>0</v>
      </c>
      <c r="G4" s="16">
        <f t="shared" si="1"/>
        <v>0</v>
      </c>
      <c r="H4" s="6">
        <v>1860068986.02</v>
      </c>
      <c r="I4" s="6">
        <f t="shared" si="2"/>
        <v>332931013.98000002</v>
      </c>
      <c r="J4" s="8">
        <f t="shared" si="3"/>
        <v>0.84818467214774285</v>
      </c>
    </row>
    <row r="5" spans="1:10" ht="15.75" thickBot="1" x14ac:dyDescent="0.3">
      <c r="A5" s="20" t="s">
        <v>8</v>
      </c>
      <c r="B5" s="21"/>
      <c r="C5" s="22"/>
      <c r="D5" s="7">
        <f t="shared" ref="D5:I5" si="4">SUM(D2:D4)</f>
        <v>6479900000</v>
      </c>
      <c r="E5" s="7">
        <f t="shared" si="4"/>
        <v>7238599799</v>
      </c>
      <c r="F5" s="7">
        <f t="shared" si="4"/>
        <v>758699799</v>
      </c>
      <c r="G5" s="8">
        <f t="shared" si="4"/>
        <v>0.17739064741641336</v>
      </c>
      <c r="H5" s="7">
        <f t="shared" si="4"/>
        <v>6796787401.7800007</v>
      </c>
      <c r="I5" s="7">
        <f t="shared" si="4"/>
        <v>441812397.21999979</v>
      </c>
      <c r="J5" s="9">
        <f t="shared" si="3"/>
        <v>0.93896438406761551</v>
      </c>
    </row>
  </sheetData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N24" sqref="N24"/>
    </sheetView>
  </sheetViews>
  <sheetFormatPr baseColWidth="10" defaultRowHeight="15" x14ac:dyDescent="0.25"/>
  <cols>
    <col min="4" max="6" width="17.42578125" customWidth="1"/>
    <col min="7" max="7" width="11.42578125" customWidth="1"/>
    <col min="8" max="9" width="17.42578125" customWidth="1"/>
  </cols>
  <sheetData>
    <row r="1" spans="1:10" ht="23.25" thickBot="1" x14ac:dyDescent="0.3">
      <c r="A1" s="10" t="s">
        <v>0</v>
      </c>
      <c r="B1" s="11" t="s">
        <v>1</v>
      </c>
      <c r="C1" s="11" t="s">
        <v>2</v>
      </c>
      <c r="D1" s="12" t="s">
        <v>21</v>
      </c>
      <c r="E1" s="18" t="s">
        <v>22</v>
      </c>
      <c r="F1" s="12" t="s">
        <v>23</v>
      </c>
      <c r="G1" s="19" t="s">
        <v>27</v>
      </c>
      <c r="H1" s="18" t="s">
        <v>24</v>
      </c>
      <c r="I1" s="12" t="s">
        <v>25</v>
      </c>
      <c r="J1" s="12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1105500000</v>
      </c>
      <c r="E2" s="6">
        <v>1815158936</v>
      </c>
      <c r="F2" s="6">
        <f>+E2-D2</f>
        <v>709658936</v>
      </c>
      <c r="G2" s="16">
        <f>+(E2-D2)/D2</f>
        <v>0.64193481320669377</v>
      </c>
      <c r="H2" s="6">
        <v>1815158936</v>
      </c>
      <c r="I2" s="6">
        <f>+H2-E2</f>
        <v>0</v>
      </c>
      <c r="J2" s="8">
        <f>+H2/E2</f>
        <v>1</v>
      </c>
    </row>
    <row r="3" spans="1:10" ht="15.75" thickBot="1" x14ac:dyDescent="0.3">
      <c r="A3" s="4" t="s">
        <v>4</v>
      </c>
      <c r="B3" s="5" t="s">
        <v>5</v>
      </c>
      <c r="C3" s="5">
        <v>11</v>
      </c>
      <c r="D3" s="6">
        <v>0</v>
      </c>
      <c r="E3" s="6">
        <v>1023394432</v>
      </c>
      <c r="F3" s="6">
        <f>+E3-D3</f>
        <v>1023394432</v>
      </c>
      <c r="G3" s="16">
        <v>1</v>
      </c>
      <c r="H3" s="6">
        <v>1023394432</v>
      </c>
      <c r="I3" s="6">
        <f>+H3-E3</f>
        <v>0</v>
      </c>
      <c r="J3" s="8">
        <f t="shared" ref="J3:J4" si="0">+H3/E3</f>
        <v>1</v>
      </c>
    </row>
    <row r="4" spans="1:10" ht="15.75" thickBot="1" x14ac:dyDescent="0.3">
      <c r="A4" s="23" t="s">
        <v>9</v>
      </c>
      <c r="B4" s="24"/>
      <c r="C4" s="25"/>
      <c r="D4" s="7">
        <f>SUM(D2:D3)</f>
        <v>1105500000</v>
      </c>
      <c r="E4" s="7">
        <f t="shared" ref="E4:I4" si="1">SUM(E2:E3)</f>
        <v>2838553368</v>
      </c>
      <c r="F4" s="7">
        <f t="shared" si="1"/>
        <v>1733053368</v>
      </c>
      <c r="G4" s="8">
        <f>+(E4-D4)/D4</f>
        <v>1.5676647381275441</v>
      </c>
      <c r="H4" s="7">
        <f t="shared" si="1"/>
        <v>2838553368</v>
      </c>
      <c r="I4" s="7">
        <f t="shared" si="1"/>
        <v>0</v>
      </c>
      <c r="J4" s="17">
        <f t="shared" si="0"/>
        <v>1</v>
      </c>
    </row>
    <row r="6" spans="1:10" x14ac:dyDescent="0.25">
      <c r="D6" s="13"/>
      <c r="E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 PRESUPUESTAL 2019</vt:lpstr>
      <vt:lpstr>EJECUCION FUNCIONAMIENTO 2019</vt:lpstr>
      <vt:lpstr>EJECUCION INVERSION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PLANEACIÓN</cp:lastModifiedBy>
  <dcterms:created xsi:type="dcterms:W3CDTF">2019-01-08T21:15:16Z</dcterms:created>
  <dcterms:modified xsi:type="dcterms:W3CDTF">2020-01-30T19:52:36Z</dcterms:modified>
</cp:coreProperties>
</file>